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fbc3d08d13aba3/Dokumenty/ZAM-PUB 2024/UMOWY IZP.272.1 DO 130000/IZP.272.1.195.2024 Dowóz uczniów/"/>
    </mc:Choice>
  </mc:AlternateContent>
  <xr:revisionPtr revIDLastSave="6" documentId="8_{22405518-C944-4D49-8987-5D4A25562D92}" xr6:coauthVersionLast="47" xr6:coauthVersionMax="47" xr10:uidLastSave="{60B269EB-4870-4E32-9654-AB4259F4896A}"/>
  <bookViews>
    <workbookView xWindow="-120" yWindow="-120" windowWidth="29040" windowHeight="15840" xr2:uid="{0D724292-EC56-448A-B504-5AE03E5FDF36}"/>
  </bookViews>
  <sheets>
    <sheet name="Arkusz1 (2)" sheetId="2" r:id="rId1"/>
  </sheets>
  <definedNames>
    <definedName name="_xlnm.Print_Area" localSheetId="0">'Arkusz1 (2)'!$A$1:$K$52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2" l="1"/>
  <c r="D54" i="2"/>
  <c r="I48" i="2"/>
  <c r="E48" i="2"/>
  <c r="I47" i="2"/>
  <c r="E47" i="2"/>
  <c r="I46" i="2"/>
  <c r="E46" i="2"/>
  <c r="I45" i="2"/>
  <c r="E45" i="2"/>
  <c r="I44" i="2"/>
  <c r="E44" i="2"/>
  <c r="E49" i="2" s="1"/>
  <c r="E42" i="2"/>
  <c r="K42" i="2" s="1"/>
  <c r="I41" i="2"/>
  <c r="E41" i="2"/>
  <c r="I40" i="2"/>
  <c r="E40" i="2"/>
  <c r="I39" i="2"/>
  <c r="E39" i="2"/>
  <c r="I38" i="2"/>
  <c r="E38" i="2"/>
  <c r="I37" i="2"/>
  <c r="E37" i="2"/>
  <c r="I36" i="2"/>
  <c r="E36" i="2"/>
  <c r="E43" i="2" s="1"/>
  <c r="I34" i="2"/>
  <c r="K34" i="2" s="1"/>
  <c r="I33" i="2"/>
  <c r="K33" i="2" s="1"/>
  <c r="I32" i="2"/>
  <c r="E32" i="2"/>
  <c r="I31" i="2"/>
  <c r="E31" i="2"/>
  <c r="I30" i="2"/>
  <c r="E30" i="2"/>
  <c r="I29" i="2"/>
  <c r="E29" i="2"/>
  <c r="I28" i="2"/>
  <c r="E28" i="2"/>
  <c r="I26" i="2"/>
  <c r="K26" i="2" s="1"/>
  <c r="I25" i="2"/>
  <c r="K25" i="2" s="1"/>
  <c r="I24" i="2"/>
  <c r="E24" i="2"/>
  <c r="I23" i="2"/>
  <c r="E23" i="2"/>
  <c r="I22" i="2"/>
  <c r="E22" i="2"/>
  <c r="I21" i="2"/>
  <c r="E21" i="2"/>
  <c r="I20" i="2"/>
  <c r="E20" i="2"/>
  <c r="I19" i="2"/>
  <c r="E19" i="2"/>
  <c r="I18" i="2"/>
  <c r="E18" i="2"/>
  <c r="E27" i="2" s="1"/>
  <c r="I16" i="2"/>
  <c r="E16" i="2"/>
  <c r="I15" i="2"/>
  <c r="E15" i="2"/>
  <c r="I14" i="2"/>
  <c r="E14" i="2"/>
  <c r="I13" i="2"/>
  <c r="E13" i="2"/>
  <c r="I12" i="2"/>
  <c r="E12" i="2"/>
  <c r="K12" i="2" l="1"/>
  <c r="E17" i="2"/>
  <c r="K13" i="2"/>
  <c r="K14" i="2"/>
  <c r="K15" i="2"/>
  <c r="K16" i="2"/>
  <c r="K18" i="2"/>
  <c r="K19" i="2"/>
  <c r="K20" i="2"/>
  <c r="K21" i="2"/>
  <c r="K22" i="2"/>
  <c r="K23" i="2"/>
  <c r="K24" i="2"/>
  <c r="K28" i="2"/>
  <c r="E35" i="2"/>
  <c r="K29" i="2"/>
  <c r="K30" i="2"/>
  <c r="K31" i="2"/>
  <c r="K32" i="2"/>
  <c r="I43" i="2"/>
  <c r="K36" i="2"/>
  <c r="K37" i="2"/>
  <c r="K38" i="2"/>
  <c r="K39" i="2"/>
  <c r="K40" i="2"/>
  <c r="K41" i="2"/>
  <c r="K44" i="2"/>
  <c r="I49" i="2"/>
  <c r="K45" i="2"/>
  <c r="K46" i="2"/>
  <c r="K47" i="2"/>
  <c r="K48" i="2"/>
  <c r="I27" i="2"/>
  <c r="I17" i="2"/>
  <c r="I35" i="2"/>
  <c r="D52" i="2" l="1"/>
</calcChain>
</file>

<file path=xl/sharedStrings.xml><?xml version="1.0" encoding="utf-8"?>
<sst xmlns="http://schemas.openxmlformats.org/spreadsheetml/2006/main" count="120" uniqueCount="37">
  <si>
    <t xml:space="preserve">Załącznik nr 1a </t>
  </si>
  <si>
    <t>…..........................................................................
Nazwa wykonawcy</t>
  </si>
  <si>
    <t>OFEROWANE STAWKA ZŁ/KM</t>
  </si>
  <si>
    <t>(po wpisaniu ceny jednostkowej arkusz uzupełni się automatycznie)</t>
  </si>
  <si>
    <t>Dzień tygodnia</t>
  </si>
  <si>
    <t>godzina odjazdu</t>
  </si>
  <si>
    <t>trasa</t>
  </si>
  <si>
    <t>km</t>
  </si>
  <si>
    <t>koszt (zł/kurs)</t>
  </si>
  <si>
    <t>koszt</t>
  </si>
  <si>
    <t>Ilość dni w okresie umowy</t>
  </si>
  <si>
    <t>Wartość kursu w okresie umowy</t>
  </si>
  <si>
    <t>pn</t>
  </si>
  <si>
    <t>Zagórze - Gierowa</t>
  </si>
  <si>
    <t>Wiesiółka</t>
  </si>
  <si>
    <t>Zagórze - Roztoka-Brzeziny</t>
  </si>
  <si>
    <t>Roztoka-Brzeziny - Tropie - Roztoka - Brzeziny</t>
  </si>
  <si>
    <t>Roztoka-Brzeziny - Tropie - Roztoka - Brzeziny (2)</t>
  </si>
  <si>
    <t>Roztoka-Brzeziny - Tropie - Rożnów</t>
  </si>
  <si>
    <t>Zagórze</t>
  </si>
  <si>
    <t>Razem zł/dzień</t>
  </si>
  <si>
    <t>wt</t>
  </si>
  <si>
    <t>Roztoka - Brzeziny Tropie - Rożnów</t>
  </si>
  <si>
    <t>Roztoka-Brzeziny-Tropie - Roznów</t>
  </si>
  <si>
    <t>Zagórze - Rożnów - Roztoka-Brzeziny</t>
  </si>
  <si>
    <t>Roztoka - Tropie - Rożnów</t>
  </si>
  <si>
    <t>śr</t>
  </si>
  <si>
    <t>Wiesiółka - Roztoka-Brzeziny</t>
  </si>
  <si>
    <t>Roztoka-Brzeziny - Tropie - Roztoka</t>
  </si>
  <si>
    <t>Roztoka-Brzeziny - Tropie - Rożnów (3)</t>
  </si>
  <si>
    <t>czw</t>
  </si>
  <si>
    <t>czw.</t>
  </si>
  <si>
    <t>Roztoka - Brzeziny Tropie - Rożnów (3)</t>
  </si>
  <si>
    <t>Zagórze -Rożnów</t>
  </si>
  <si>
    <t>pt</t>
  </si>
  <si>
    <t>WARTOŚĆ OFERTY BRUTTO</t>
  </si>
  <si>
    <t>Dowóz uczniów do szkół podstawowych w Rożnowie i Roztoce – Brzezinach w okresie I-VI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</si>
</sst>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zł-415]_-;\-* #,##0.00\ [$zł-415]_-;_-* &quot;-&quot;??\ [$zł-415]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u/>
      <sz val="14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wrapText="1"/>
    </xf>
    <xf numFmtId="0" fontId="0" fillId="0" borderId="0" xfId="1" applyNumberFormat="1" applyFont="1" applyAlignment="1">
      <alignment horizontal="center" wrapText="1"/>
    </xf>
    <xf numFmtId="0" fontId="0" fillId="0" borderId="0" xfId="0" applyAlignment="1">
      <alignment vertical="center" wrapText="1"/>
    </xf>
    <xf numFmtId="164" fontId="9" fillId="4" borderId="1" xfId="2" applyNumberFormat="1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3" fillId="5" borderId="4" xfId="0" applyFont="1" applyFill="1" applyBorder="1" applyAlignment="1">
      <alignment horizontal="center" vertical="center" wrapText="1"/>
    </xf>
    <xf numFmtId="20" fontId="3" fillId="5" borderId="5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49" fontId="3" fillId="5" borderId="5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1" applyNumberFormat="1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20" fontId="0" fillId="0" borderId="1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164" fontId="0" fillId="0" borderId="12" xfId="0" applyNumberFormat="1" applyBorder="1" applyAlignment="1">
      <alignment wrapText="1"/>
    </xf>
    <xf numFmtId="20" fontId="0" fillId="0" borderId="1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13" xfId="0" applyNumberFormat="1" applyBorder="1" applyAlignment="1">
      <alignment wrapText="1"/>
    </xf>
    <xf numFmtId="0" fontId="0" fillId="0" borderId="14" xfId="1" applyNumberFormat="1" applyFont="1" applyFill="1" applyBorder="1" applyAlignment="1">
      <alignment horizontal="center" wrapText="1"/>
    </xf>
    <xf numFmtId="164" fontId="0" fillId="0" borderId="14" xfId="0" applyNumberForma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1" applyNumberFormat="1" applyFont="1" applyFill="1" applyBorder="1" applyAlignment="1">
      <alignment horizontal="center" wrapText="1"/>
    </xf>
    <xf numFmtId="164" fontId="0" fillId="0" borderId="16" xfId="0" applyNumberFormat="1" applyBorder="1" applyAlignment="1">
      <alignment wrapText="1"/>
    </xf>
    <xf numFmtId="0" fontId="3" fillId="3" borderId="15" xfId="0" applyFont="1" applyFill="1" applyBorder="1" applyAlignment="1">
      <alignment wrapText="1"/>
    </xf>
    <xf numFmtId="0" fontId="3" fillId="3" borderId="1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164" fontId="3" fillId="3" borderId="12" xfId="0" applyNumberFormat="1" applyFont="1" applyFill="1" applyBorder="1" applyAlignment="1">
      <alignment wrapText="1"/>
    </xf>
    <xf numFmtId="0" fontId="3" fillId="3" borderId="11" xfId="0" applyFont="1" applyFill="1" applyBorder="1" applyAlignment="1">
      <alignment wrapText="1"/>
    </xf>
    <xf numFmtId="164" fontId="3" fillId="3" borderId="13" xfId="0" applyNumberFormat="1" applyFont="1" applyFill="1" applyBorder="1" applyAlignment="1">
      <alignment wrapText="1"/>
    </xf>
    <xf numFmtId="0" fontId="3" fillId="3" borderId="16" xfId="1" applyNumberFormat="1" applyFont="1" applyFill="1" applyBorder="1" applyAlignment="1">
      <alignment horizontal="center" wrapText="1"/>
    </xf>
    <xf numFmtId="164" fontId="3" fillId="3" borderId="17" xfId="0" applyNumberFormat="1" applyFont="1" applyFill="1" applyBorder="1" applyAlignment="1">
      <alignment wrapText="1"/>
    </xf>
    <xf numFmtId="0" fontId="0" fillId="0" borderId="12" xfId="0" applyBorder="1" applyAlignment="1">
      <alignment wrapText="1"/>
    </xf>
    <xf numFmtId="164" fontId="0" fillId="0" borderId="1" xfId="0" applyNumberFormat="1" applyBorder="1" applyAlignment="1">
      <alignment vertical="center" wrapText="1"/>
    </xf>
    <xf numFmtId="0" fontId="0" fillId="0" borderId="13" xfId="0" applyBorder="1" applyAlignment="1">
      <alignment wrapText="1"/>
    </xf>
    <xf numFmtId="0" fontId="0" fillId="0" borderId="16" xfId="0" applyBorder="1" applyAlignment="1">
      <alignment wrapText="1"/>
    </xf>
    <xf numFmtId="0" fontId="3" fillId="3" borderId="18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wrapText="1"/>
    </xf>
    <xf numFmtId="164" fontId="3" fillId="3" borderId="20" xfId="0" applyNumberFormat="1" applyFont="1" applyFill="1" applyBorder="1" applyAlignment="1">
      <alignment wrapText="1"/>
    </xf>
    <xf numFmtId="0" fontId="3" fillId="3" borderId="18" xfId="0" applyFont="1" applyFill="1" applyBorder="1" applyAlignment="1">
      <alignment wrapText="1"/>
    </xf>
    <xf numFmtId="164" fontId="3" fillId="3" borderId="21" xfId="0" applyNumberFormat="1" applyFont="1" applyFill="1" applyBorder="1" applyAlignment="1">
      <alignment wrapText="1"/>
    </xf>
    <xf numFmtId="0" fontId="3" fillId="3" borderId="22" xfId="1" applyNumberFormat="1" applyFont="1" applyFill="1" applyBorder="1" applyAlignment="1">
      <alignment horizontal="center" wrapText="1"/>
    </xf>
    <xf numFmtId="0" fontId="10" fillId="2" borderId="4" xfId="2" applyFont="1" applyBorder="1" applyAlignment="1">
      <alignment vertical="center" wrapText="1"/>
    </xf>
    <xf numFmtId="164" fontId="10" fillId="2" borderId="23" xfId="2" applyNumberFormat="1" applyFont="1" applyBorder="1" applyAlignment="1">
      <alignment horizontal="center" vertical="center" wrapText="1"/>
    </xf>
    <xf numFmtId="164" fontId="10" fillId="2" borderId="9" xfId="2" applyNumberFormat="1" applyFont="1" applyBorder="1" applyAlignment="1">
      <alignment horizontal="center" vertical="center" wrapText="1"/>
    </xf>
    <xf numFmtId="0" fontId="5" fillId="3" borderId="0" xfId="3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2" borderId="0" xfId="2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4">
    <cellStyle name="Dobry" xfId="2" builtinId="26"/>
    <cellStyle name="Dziesiętny" xfId="1" builtinId="3"/>
    <cellStyle name="Normalny" xfId="0" builtinId="0"/>
    <cellStyle name="Normalny 2" xfId="3" xr:uid="{5CA59704-D2AF-49CD-B5AF-54ACDF621C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1295B-774B-4140-82F2-EA7F54AB15FC}">
  <sheetPr>
    <pageSetUpPr fitToPage="1"/>
  </sheetPr>
  <dimension ref="A1:O54"/>
  <sheetViews>
    <sheetView tabSelected="1" view="pageBreakPreview" topLeftCell="A19" zoomScale="85" zoomScaleNormal="85" zoomScaleSheetLayoutView="85" workbookViewId="0">
      <selection activeCell="T3" sqref="T3"/>
    </sheetView>
  </sheetViews>
  <sheetFormatPr defaultRowHeight="15" x14ac:dyDescent="0.25"/>
  <cols>
    <col min="1" max="1" width="9.140625" style="1"/>
    <col min="2" max="2" width="10.28515625" style="6" customWidth="1"/>
    <col min="3" max="3" width="18" style="6" bestFit="1" customWidth="1"/>
    <col min="4" max="4" width="15.140625" style="1" customWidth="1"/>
    <col min="5" max="5" width="16.7109375" style="1" customWidth="1"/>
    <col min="6" max="6" width="10.28515625" style="4" customWidth="1"/>
    <col min="7" max="7" width="16.7109375" style="1" customWidth="1"/>
    <col min="8" max="8" width="15.140625" style="1" customWidth="1"/>
    <col min="9" max="9" width="11.28515625" style="1" bestFit="1" customWidth="1"/>
    <col min="10" max="10" width="11.28515625" style="5" bestFit="1" customWidth="1"/>
    <col min="11" max="11" width="21.42578125" style="1" customWidth="1"/>
    <col min="12" max="13" width="9.140625" style="1"/>
    <col min="14" max="14" width="12" style="1" bestFit="1" customWidth="1"/>
    <col min="15" max="16384" width="9.140625" style="1"/>
  </cols>
  <sheetData>
    <row r="1" spans="1:15" ht="18.75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x14ac:dyDescent="0.25">
      <c r="A2" s="2"/>
      <c r="B2" s="3"/>
      <c r="C2" s="3"/>
    </row>
    <row r="3" spans="1:15" ht="23.25" customHeight="1" x14ac:dyDescent="0.25">
      <c r="A3" s="54" t="s">
        <v>36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6" spans="1:15" ht="50.25" customHeight="1" x14ac:dyDescent="0.25">
      <c r="A6" s="55"/>
      <c r="B6" s="55"/>
      <c r="C6" s="55"/>
      <c r="D6" s="55"/>
    </row>
    <row r="7" spans="1:15" ht="30.75" customHeight="1" x14ac:dyDescent="0.25">
      <c r="A7" s="56" t="s">
        <v>1</v>
      </c>
      <c r="B7" s="56"/>
      <c r="C7" s="56"/>
      <c r="D7" s="56"/>
    </row>
    <row r="8" spans="1:15" ht="15.75" thickBot="1" x14ac:dyDescent="0.3"/>
    <row r="9" spans="1:15" ht="60" customHeight="1" thickBot="1" x14ac:dyDescent="0.3">
      <c r="A9" s="57" t="s">
        <v>2</v>
      </c>
      <c r="B9" s="57"/>
      <c r="C9" s="57"/>
      <c r="D9" s="7">
        <v>0</v>
      </c>
      <c r="E9" s="58" t="s">
        <v>3</v>
      </c>
      <c r="F9" s="56"/>
      <c r="G9" s="56"/>
      <c r="O9" s="8"/>
    </row>
    <row r="10" spans="1:15" ht="15.75" thickBot="1" x14ac:dyDescent="0.3"/>
    <row r="11" spans="1:15" ht="45.75" thickBot="1" x14ac:dyDescent="0.3">
      <c r="A11" s="9" t="s">
        <v>4</v>
      </c>
      <c r="B11" s="10" t="s">
        <v>5</v>
      </c>
      <c r="C11" s="11" t="s">
        <v>6</v>
      </c>
      <c r="D11" s="11" t="s">
        <v>7</v>
      </c>
      <c r="E11" s="12" t="s">
        <v>8</v>
      </c>
      <c r="F11" s="13" t="s">
        <v>5</v>
      </c>
      <c r="G11" s="11" t="s">
        <v>6</v>
      </c>
      <c r="H11" s="11" t="s">
        <v>7</v>
      </c>
      <c r="I11" s="14" t="s">
        <v>9</v>
      </c>
      <c r="J11" s="15" t="s">
        <v>10</v>
      </c>
      <c r="K11" s="16" t="s">
        <v>11</v>
      </c>
    </row>
    <row r="12" spans="1:15" x14ac:dyDescent="0.25">
      <c r="A12" s="17" t="s">
        <v>12</v>
      </c>
      <c r="B12" s="18">
        <v>0.27083333333333331</v>
      </c>
      <c r="C12" s="19" t="s">
        <v>13</v>
      </c>
      <c r="D12" s="20">
        <v>13</v>
      </c>
      <c r="E12" s="21">
        <f>ROUND(D12*$D$9,2)</f>
        <v>0</v>
      </c>
      <c r="F12" s="22">
        <v>0.50694444444444442</v>
      </c>
      <c r="G12" s="23" t="s">
        <v>14</v>
      </c>
      <c r="H12" s="20">
        <v>8</v>
      </c>
      <c r="I12" s="24">
        <f>ROUND(H12*$D$9,2)</f>
        <v>0</v>
      </c>
      <c r="J12" s="25">
        <v>21</v>
      </c>
      <c r="K12" s="26">
        <f>J12*(I12+E12)</f>
        <v>0</v>
      </c>
    </row>
    <row r="13" spans="1:15" ht="30" x14ac:dyDescent="0.25">
      <c r="A13" s="27" t="s">
        <v>12</v>
      </c>
      <c r="B13" s="18">
        <v>0.2951388888888889</v>
      </c>
      <c r="C13" s="19" t="s">
        <v>14</v>
      </c>
      <c r="D13" s="20">
        <v>8</v>
      </c>
      <c r="E13" s="21">
        <f>ROUND(D13*$D$9,2)</f>
        <v>0</v>
      </c>
      <c r="F13" s="22">
        <v>0.51388888888888884</v>
      </c>
      <c r="G13" s="23" t="s">
        <v>15</v>
      </c>
      <c r="H13" s="20">
        <v>10</v>
      </c>
      <c r="I13" s="24">
        <f>ROUND(H13*$D$9,2)</f>
        <v>0</v>
      </c>
      <c r="J13" s="28">
        <v>21</v>
      </c>
      <c r="K13" s="29">
        <f t="shared" ref="K13:K48" si="0">J13*(I13+E13)</f>
        <v>0</v>
      </c>
    </row>
    <row r="14" spans="1:15" ht="45" x14ac:dyDescent="0.25">
      <c r="A14" s="27" t="s">
        <v>12</v>
      </c>
      <c r="B14" s="18">
        <v>0.30208333333333331</v>
      </c>
      <c r="C14" s="19" t="s">
        <v>16</v>
      </c>
      <c r="D14" s="20">
        <v>16</v>
      </c>
      <c r="E14" s="21">
        <f>ROUND(D14*$D$9,2)</f>
        <v>0</v>
      </c>
      <c r="F14" s="22">
        <v>0.55208333333333337</v>
      </c>
      <c r="G14" s="20" t="s">
        <v>17</v>
      </c>
      <c r="H14" s="20">
        <v>14</v>
      </c>
      <c r="I14" s="24">
        <f>ROUND(H14*$D$9,2)</f>
        <v>0</v>
      </c>
      <c r="J14" s="28">
        <v>21</v>
      </c>
      <c r="K14" s="29">
        <f t="shared" si="0"/>
        <v>0</v>
      </c>
    </row>
    <row r="15" spans="1:15" ht="45" x14ac:dyDescent="0.25">
      <c r="A15" s="27" t="s">
        <v>12</v>
      </c>
      <c r="B15" s="18">
        <v>0.3263888888888889</v>
      </c>
      <c r="C15" s="19" t="s">
        <v>17</v>
      </c>
      <c r="D15" s="20">
        <v>14</v>
      </c>
      <c r="E15" s="21">
        <f>ROUND(D15*$D$9,2)</f>
        <v>0</v>
      </c>
      <c r="F15" s="22">
        <v>0.59027777777777779</v>
      </c>
      <c r="G15" s="20" t="s">
        <v>16</v>
      </c>
      <c r="H15" s="20">
        <v>16</v>
      </c>
      <c r="I15" s="24">
        <f>ROUND(H15*$D$9,2)</f>
        <v>0</v>
      </c>
      <c r="J15" s="28">
        <v>21</v>
      </c>
      <c r="K15" s="29">
        <f t="shared" si="0"/>
        <v>0</v>
      </c>
    </row>
    <row r="16" spans="1:15" ht="30" x14ac:dyDescent="0.25">
      <c r="A16" s="27" t="s">
        <v>12</v>
      </c>
      <c r="B16" s="18">
        <v>0.375</v>
      </c>
      <c r="C16" s="19" t="s">
        <v>18</v>
      </c>
      <c r="D16" s="20">
        <v>16</v>
      </c>
      <c r="E16" s="21">
        <f>ROUND(D16*$D$9,2)</f>
        <v>0</v>
      </c>
      <c r="F16" s="22">
        <v>0.61458333333333337</v>
      </c>
      <c r="G16" s="20" t="s">
        <v>19</v>
      </c>
      <c r="H16" s="20">
        <v>10</v>
      </c>
      <c r="I16" s="24">
        <f>ROUND(H16*$D$9,2)</f>
        <v>0</v>
      </c>
      <c r="J16" s="28">
        <v>21</v>
      </c>
      <c r="K16" s="29">
        <f t="shared" si="0"/>
        <v>0</v>
      </c>
    </row>
    <row r="17" spans="1:11" x14ac:dyDescent="0.25">
      <c r="A17" s="30"/>
      <c r="B17" s="31"/>
      <c r="C17" s="32"/>
      <c r="D17" s="33" t="s">
        <v>20</v>
      </c>
      <c r="E17" s="34">
        <f>SUM(E12:E16)</f>
        <v>0</v>
      </c>
      <c r="F17" s="35"/>
      <c r="G17" s="33"/>
      <c r="H17" s="33" t="s">
        <v>20</v>
      </c>
      <c r="I17" s="36">
        <f>SUM(I12:I16)</f>
        <v>0</v>
      </c>
      <c r="J17" s="37"/>
      <c r="K17" s="38"/>
    </row>
    <row r="18" spans="1:11" ht="30" x14ac:dyDescent="0.25">
      <c r="A18" s="27" t="s">
        <v>21</v>
      </c>
      <c r="B18" s="18">
        <v>0.27083333333333331</v>
      </c>
      <c r="C18" s="19" t="s">
        <v>22</v>
      </c>
      <c r="D18" s="20">
        <v>20</v>
      </c>
      <c r="E18" s="21">
        <f t="shared" ref="E18:E24" si="1">ROUND(D18*$D$9,2)</f>
        <v>0</v>
      </c>
      <c r="F18" s="22">
        <v>0.50694444444444442</v>
      </c>
      <c r="G18" s="23" t="s">
        <v>14</v>
      </c>
      <c r="H18" s="20">
        <v>8</v>
      </c>
      <c r="I18" s="24">
        <f t="shared" ref="I18:I26" si="2">ROUND(H18*$D$9,2)</f>
        <v>0</v>
      </c>
      <c r="J18" s="28">
        <v>21</v>
      </c>
      <c r="K18" s="29">
        <f t="shared" si="0"/>
        <v>0</v>
      </c>
    </row>
    <row r="19" spans="1:11" ht="30" x14ac:dyDescent="0.25">
      <c r="A19" s="27" t="s">
        <v>21</v>
      </c>
      <c r="B19" s="18">
        <v>0.30555555555555558</v>
      </c>
      <c r="C19" s="19" t="s">
        <v>13</v>
      </c>
      <c r="D19" s="20">
        <v>13</v>
      </c>
      <c r="E19" s="21">
        <f t="shared" si="1"/>
        <v>0</v>
      </c>
      <c r="F19" s="22">
        <v>0.51388888888888884</v>
      </c>
      <c r="G19" s="23" t="s">
        <v>15</v>
      </c>
      <c r="H19" s="20">
        <v>10</v>
      </c>
      <c r="I19" s="24">
        <f t="shared" si="2"/>
        <v>0</v>
      </c>
      <c r="J19" s="28">
        <v>21</v>
      </c>
      <c r="K19" s="29">
        <f t="shared" si="0"/>
        <v>0</v>
      </c>
    </row>
    <row r="20" spans="1:11" x14ac:dyDescent="0.25">
      <c r="A20" s="27" t="s">
        <v>21</v>
      </c>
      <c r="B20" s="18">
        <v>0.31597222222222221</v>
      </c>
      <c r="C20" s="19" t="s">
        <v>14</v>
      </c>
      <c r="D20" s="20">
        <v>8</v>
      </c>
      <c r="E20" s="21">
        <f t="shared" si="1"/>
        <v>0</v>
      </c>
      <c r="F20" s="22">
        <v>0.54166666666666663</v>
      </c>
      <c r="G20" s="23" t="s">
        <v>14</v>
      </c>
      <c r="H20" s="20">
        <v>8</v>
      </c>
      <c r="I20" s="24">
        <f t="shared" si="2"/>
        <v>0</v>
      </c>
      <c r="J20" s="28">
        <v>21</v>
      </c>
      <c r="K20" s="29">
        <f t="shared" si="0"/>
        <v>0</v>
      </c>
    </row>
    <row r="21" spans="1:11" ht="45" x14ac:dyDescent="0.25">
      <c r="A21" s="27" t="s">
        <v>21</v>
      </c>
      <c r="B21" s="18">
        <v>0.3263888888888889</v>
      </c>
      <c r="C21" s="19" t="s">
        <v>16</v>
      </c>
      <c r="D21" s="20">
        <v>16</v>
      </c>
      <c r="E21" s="21">
        <f t="shared" si="1"/>
        <v>0</v>
      </c>
      <c r="F21" s="22">
        <v>0.55208333333333337</v>
      </c>
      <c r="G21" s="23" t="s">
        <v>23</v>
      </c>
      <c r="H21" s="20">
        <v>16</v>
      </c>
      <c r="I21" s="24">
        <f t="shared" si="2"/>
        <v>0</v>
      </c>
      <c r="J21" s="28">
        <v>21</v>
      </c>
      <c r="K21" s="29">
        <f t="shared" si="0"/>
        <v>0</v>
      </c>
    </row>
    <row r="22" spans="1:11" ht="30" x14ac:dyDescent="0.25">
      <c r="A22" s="27" t="s">
        <v>21</v>
      </c>
      <c r="B22" s="18">
        <v>0.34027777777777779</v>
      </c>
      <c r="C22" s="19" t="s">
        <v>24</v>
      </c>
      <c r="D22" s="20">
        <v>16</v>
      </c>
      <c r="E22" s="21">
        <f t="shared" si="1"/>
        <v>0</v>
      </c>
      <c r="F22" s="22">
        <v>0.57986111111111116</v>
      </c>
      <c r="G22" s="23" t="s">
        <v>14</v>
      </c>
      <c r="H22" s="20">
        <v>8</v>
      </c>
      <c r="I22" s="24">
        <f t="shared" si="2"/>
        <v>0</v>
      </c>
      <c r="J22" s="28">
        <v>21</v>
      </c>
      <c r="K22" s="29">
        <f t="shared" si="0"/>
        <v>0</v>
      </c>
    </row>
    <row r="23" spans="1:11" ht="30" x14ac:dyDescent="0.25">
      <c r="A23" s="27" t="s">
        <v>21</v>
      </c>
      <c r="B23" s="18">
        <v>0.38194444444444442</v>
      </c>
      <c r="C23" s="19" t="s">
        <v>25</v>
      </c>
      <c r="D23" s="20">
        <v>13</v>
      </c>
      <c r="E23" s="21">
        <f t="shared" si="1"/>
        <v>0</v>
      </c>
      <c r="F23" s="22">
        <v>0.58680555555555558</v>
      </c>
      <c r="G23" s="23" t="s">
        <v>15</v>
      </c>
      <c r="H23" s="20">
        <v>10</v>
      </c>
      <c r="I23" s="24">
        <f t="shared" si="2"/>
        <v>0</v>
      </c>
      <c r="J23" s="28">
        <v>21</v>
      </c>
      <c r="K23" s="29">
        <f t="shared" si="0"/>
        <v>0</v>
      </c>
    </row>
    <row r="24" spans="1:11" ht="45" x14ac:dyDescent="0.25">
      <c r="A24" s="27" t="s">
        <v>21</v>
      </c>
      <c r="B24" s="18">
        <v>0.41666666666666669</v>
      </c>
      <c r="C24" s="19" t="s">
        <v>16</v>
      </c>
      <c r="D24" s="20">
        <v>16</v>
      </c>
      <c r="E24" s="21">
        <f t="shared" si="1"/>
        <v>0</v>
      </c>
      <c r="F24" s="22">
        <v>0.59722222222222221</v>
      </c>
      <c r="G24" s="23" t="s">
        <v>23</v>
      </c>
      <c r="H24" s="20">
        <v>16</v>
      </c>
      <c r="I24" s="24">
        <f t="shared" si="2"/>
        <v>0</v>
      </c>
      <c r="J24" s="28">
        <v>21</v>
      </c>
      <c r="K24" s="29">
        <f t="shared" si="0"/>
        <v>0</v>
      </c>
    </row>
    <row r="25" spans="1:11" ht="30" x14ac:dyDescent="0.25">
      <c r="A25" s="27" t="s">
        <v>21</v>
      </c>
      <c r="B25" s="18"/>
      <c r="C25" s="19"/>
      <c r="D25" s="20"/>
      <c r="E25" s="39"/>
      <c r="F25" s="22">
        <v>0.61458333333333337</v>
      </c>
      <c r="G25" s="20" t="s">
        <v>15</v>
      </c>
      <c r="H25" s="20">
        <v>10</v>
      </c>
      <c r="I25" s="24">
        <f t="shared" si="2"/>
        <v>0</v>
      </c>
      <c r="J25" s="28">
        <v>21</v>
      </c>
      <c r="K25" s="29">
        <f t="shared" si="0"/>
        <v>0</v>
      </c>
    </row>
    <row r="26" spans="1:11" ht="30" x14ac:dyDescent="0.25">
      <c r="A26" s="27" t="s">
        <v>21</v>
      </c>
      <c r="B26" s="18"/>
      <c r="C26" s="19"/>
      <c r="D26" s="20"/>
      <c r="E26" s="39"/>
      <c r="F26" s="22">
        <v>0.63194444444444442</v>
      </c>
      <c r="G26" s="20" t="s">
        <v>18</v>
      </c>
      <c r="H26" s="20">
        <v>16</v>
      </c>
      <c r="I26" s="24">
        <f t="shared" si="2"/>
        <v>0</v>
      </c>
      <c r="J26" s="28">
        <v>21</v>
      </c>
      <c r="K26" s="29">
        <f t="shared" si="0"/>
        <v>0</v>
      </c>
    </row>
    <row r="27" spans="1:11" x14ac:dyDescent="0.25">
      <c r="A27" s="30"/>
      <c r="B27" s="31"/>
      <c r="C27" s="32"/>
      <c r="D27" s="33" t="s">
        <v>20</v>
      </c>
      <c r="E27" s="34">
        <f>SUM(E18:E26)</f>
        <v>0</v>
      </c>
      <c r="F27" s="35"/>
      <c r="G27" s="33"/>
      <c r="H27" s="33" t="s">
        <v>20</v>
      </c>
      <c r="I27" s="36">
        <f>SUM(I18:I26)</f>
        <v>0</v>
      </c>
      <c r="J27" s="37"/>
      <c r="K27" s="38"/>
    </row>
    <row r="28" spans="1:11" x14ac:dyDescent="0.25">
      <c r="A28" s="27" t="s">
        <v>26</v>
      </c>
      <c r="B28" s="18">
        <v>0.27083333333333331</v>
      </c>
      <c r="C28" s="19" t="s">
        <v>13</v>
      </c>
      <c r="D28" s="20">
        <v>13</v>
      </c>
      <c r="E28" s="21">
        <f>ROUND(D28*$D$9,2)</f>
        <v>0</v>
      </c>
      <c r="F28" s="22">
        <v>0.5</v>
      </c>
      <c r="G28" s="23" t="s">
        <v>19</v>
      </c>
      <c r="H28" s="20">
        <v>10</v>
      </c>
      <c r="I28" s="24">
        <f t="shared" ref="I28:I34" si="3">ROUND(H28*$D$9,2)</f>
        <v>0</v>
      </c>
      <c r="J28" s="28">
        <v>22</v>
      </c>
      <c r="K28" s="29">
        <f t="shared" si="0"/>
        <v>0</v>
      </c>
    </row>
    <row r="29" spans="1:11" ht="30" x14ac:dyDescent="0.25">
      <c r="A29" s="27" t="s">
        <v>26</v>
      </c>
      <c r="B29" s="18">
        <v>0.2951388888888889</v>
      </c>
      <c r="C29" s="19" t="s">
        <v>14</v>
      </c>
      <c r="D29" s="20">
        <v>8</v>
      </c>
      <c r="E29" s="21">
        <f>ROUND(D29*$D$9,2)</f>
        <v>0</v>
      </c>
      <c r="F29" s="22">
        <v>0.54166666666666663</v>
      </c>
      <c r="G29" s="23" t="s">
        <v>27</v>
      </c>
      <c r="H29" s="20">
        <v>8</v>
      </c>
      <c r="I29" s="24">
        <f t="shared" si="3"/>
        <v>0</v>
      </c>
      <c r="J29" s="28">
        <v>22</v>
      </c>
      <c r="K29" s="29">
        <f t="shared" si="0"/>
        <v>0</v>
      </c>
    </row>
    <row r="30" spans="1:11" ht="45" x14ac:dyDescent="0.25">
      <c r="A30" s="27" t="s">
        <v>26</v>
      </c>
      <c r="B30" s="18">
        <v>0.30208333333333331</v>
      </c>
      <c r="C30" s="19" t="s">
        <v>28</v>
      </c>
      <c r="D30" s="20">
        <v>16</v>
      </c>
      <c r="E30" s="21">
        <f>ROUND(D30*$D$9,2)</f>
        <v>0</v>
      </c>
      <c r="F30" s="22">
        <v>0.55208333333333337</v>
      </c>
      <c r="G30" s="23" t="s">
        <v>29</v>
      </c>
      <c r="H30" s="20">
        <v>20</v>
      </c>
      <c r="I30" s="24">
        <f t="shared" si="3"/>
        <v>0</v>
      </c>
      <c r="J30" s="28">
        <v>22</v>
      </c>
      <c r="K30" s="29">
        <f t="shared" si="0"/>
        <v>0</v>
      </c>
    </row>
    <row r="31" spans="1:11" ht="45" x14ac:dyDescent="0.25">
      <c r="A31" s="27" t="s">
        <v>26</v>
      </c>
      <c r="B31" s="18">
        <v>0.3263888888888889</v>
      </c>
      <c r="C31" s="19" t="s">
        <v>17</v>
      </c>
      <c r="D31" s="20">
        <v>14</v>
      </c>
      <c r="E31" s="21">
        <f>ROUND(D31*$D$9,2)</f>
        <v>0</v>
      </c>
      <c r="F31" s="22">
        <v>0.57986111111111116</v>
      </c>
      <c r="G31" s="23" t="s">
        <v>15</v>
      </c>
      <c r="H31" s="20">
        <v>10</v>
      </c>
      <c r="I31" s="24">
        <f t="shared" si="3"/>
        <v>0</v>
      </c>
      <c r="J31" s="28">
        <v>22</v>
      </c>
      <c r="K31" s="29">
        <f t="shared" si="0"/>
        <v>0</v>
      </c>
    </row>
    <row r="32" spans="1:11" ht="30" x14ac:dyDescent="0.25">
      <c r="A32" s="27" t="s">
        <v>26</v>
      </c>
      <c r="B32" s="18">
        <v>0.375</v>
      </c>
      <c r="C32" s="19" t="s">
        <v>28</v>
      </c>
      <c r="D32" s="20">
        <v>16</v>
      </c>
      <c r="E32" s="21">
        <f>ROUND(D32*$D$9,2)</f>
        <v>0</v>
      </c>
      <c r="F32" s="22">
        <v>0.59027777777777779</v>
      </c>
      <c r="G32" s="23" t="s">
        <v>23</v>
      </c>
      <c r="H32" s="20">
        <v>16</v>
      </c>
      <c r="I32" s="24">
        <f t="shared" si="3"/>
        <v>0</v>
      </c>
      <c r="J32" s="28">
        <v>22</v>
      </c>
      <c r="K32" s="29">
        <f t="shared" si="0"/>
        <v>0</v>
      </c>
    </row>
    <row r="33" spans="1:11" ht="30" x14ac:dyDescent="0.25">
      <c r="A33" s="27" t="s">
        <v>26</v>
      </c>
      <c r="B33" s="18"/>
      <c r="C33" s="19"/>
      <c r="D33" s="20"/>
      <c r="E33" s="39"/>
      <c r="F33" s="22">
        <v>0.61458333333333337</v>
      </c>
      <c r="G33" s="20" t="s">
        <v>15</v>
      </c>
      <c r="H33" s="20">
        <v>10</v>
      </c>
      <c r="I33" s="24">
        <f t="shared" si="3"/>
        <v>0</v>
      </c>
      <c r="J33" s="28">
        <v>22</v>
      </c>
      <c r="K33" s="29">
        <f t="shared" si="0"/>
        <v>0</v>
      </c>
    </row>
    <row r="34" spans="1:11" ht="30" x14ac:dyDescent="0.25">
      <c r="A34" s="27" t="s">
        <v>26</v>
      </c>
      <c r="B34" s="18"/>
      <c r="C34" s="19"/>
      <c r="D34" s="20"/>
      <c r="E34" s="39"/>
      <c r="F34" s="22">
        <v>0.63194444444444442</v>
      </c>
      <c r="G34" s="23" t="s">
        <v>23</v>
      </c>
      <c r="H34" s="20">
        <v>16</v>
      </c>
      <c r="I34" s="24">
        <f t="shared" si="3"/>
        <v>0</v>
      </c>
      <c r="J34" s="28">
        <v>22</v>
      </c>
      <c r="K34" s="29">
        <f t="shared" si="0"/>
        <v>0</v>
      </c>
    </row>
    <row r="35" spans="1:11" x14ac:dyDescent="0.25">
      <c r="A35" s="30"/>
      <c r="B35" s="31"/>
      <c r="C35" s="32"/>
      <c r="D35" s="33" t="s">
        <v>20</v>
      </c>
      <c r="E35" s="34">
        <f>SUM(E28:E34)</f>
        <v>0</v>
      </c>
      <c r="F35" s="35"/>
      <c r="G35" s="33"/>
      <c r="H35" s="33" t="s">
        <v>20</v>
      </c>
      <c r="I35" s="36">
        <f>SUM(I28:I34)</f>
        <v>0</v>
      </c>
      <c r="J35" s="37"/>
      <c r="K35" s="38"/>
    </row>
    <row r="36" spans="1:11" ht="45" x14ac:dyDescent="0.25">
      <c r="A36" s="27" t="s">
        <v>30</v>
      </c>
      <c r="B36" s="18">
        <v>0.27083333333333331</v>
      </c>
      <c r="C36" s="40" t="s">
        <v>29</v>
      </c>
      <c r="D36" s="20">
        <v>20</v>
      </c>
      <c r="E36" s="21">
        <f t="shared" ref="E36:E42" si="4">ROUND(D36*$D$9,2)</f>
        <v>0</v>
      </c>
      <c r="F36" s="22">
        <v>0.5</v>
      </c>
      <c r="G36" s="23" t="s">
        <v>15</v>
      </c>
      <c r="H36" s="20">
        <v>10</v>
      </c>
      <c r="I36" s="24">
        <f t="shared" ref="I36:I41" si="5">ROUND(H36*$D$9,2)</f>
        <v>0</v>
      </c>
      <c r="J36" s="28">
        <v>18</v>
      </c>
      <c r="K36" s="29">
        <f t="shared" si="0"/>
        <v>0</v>
      </c>
    </row>
    <row r="37" spans="1:11" x14ac:dyDescent="0.25">
      <c r="A37" s="27" t="s">
        <v>30</v>
      </c>
      <c r="B37" s="18">
        <v>0.30555555555555558</v>
      </c>
      <c r="C37" s="19" t="s">
        <v>13</v>
      </c>
      <c r="D37" s="20">
        <v>13</v>
      </c>
      <c r="E37" s="21">
        <f t="shared" si="4"/>
        <v>0</v>
      </c>
      <c r="F37" s="22">
        <v>0.54166666666666663</v>
      </c>
      <c r="G37" s="23" t="s">
        <v>14</v>
      </c>
      <c r="H37" s="20">
        <v>8</v>
      </c>
      <c r="I37" s="24">
        <f t="shared" si="5"/>
        <v>0</v>
      </c>
      <c r="J37" s="28">
        <v>18</v>
      </c>
      <c r="K37" s="29">
        <f t="shared" si="0"/>
        <v>0</v>
      </c>
    </row>
    <row r="38" spans="1:11" ht="45" x14ac:dyDescent="0.25">
      <c r="A38" s="27" t="s">
        <v>31</v>
      </c>
      <c r="B38" s="18">
        <v>0.31597222222222221</v>
      </c>
      <c r="C38" s="19" t="s">
        <v>14</v>
      </c>
      <c r="D38" s="20">
        <v>8</v>
      </c>
      <c r="E38" s="21">
        <f t="shared" si="4"/>
        <v>0</v>
      </c>
      <c r="F38" s="22">
        <v>0.55208333333333337</v>
      </c>
      <c r="G38" s="23" t="s">
        <v>29</v>
      </c>
      <c r="H38" s="20">
        <v>20</v>
      </c>
      <c r="I38" s="24">
        <f t="shared" si="5"/>
        <v>0</v>
      </c>
      <c r="J38" s="28">
        <v>18</v>
      </c>
      <c r="K38" s="29">
        <f t="shared" si="0"/>
        <v>0</v>
      </c>
    </row>
    <row r="39" spans="1:11" ht="30" x14ac:dyDescent="0.25">
      <c r="A39" s="27" t="s">
        <v>31</v>
      </c>
      <c r="B39" s="18">
        <v>0.3263888888888889</v>
      </c>
      <c r="C39" s="19" t="s">
        <v>22</v>
      </c>
      <c r="D39" s="20">
        <v>16</v>
      </c>
      <c r="E39" s="21">
        <f t="shared" si="4"/>
        <v>0</v>
      </c>
      <c r="F39" s="22">
        <v>0.57986111111111116</v>
      </c>
      <c r="G39" s="23" t="s">
        <v>15</v>
      </c>
      <c r="H39" s="20">
        <v>10</v>
      </c>
      <c r="I39" s="24">
        <f t="shared" si="5"/>
        <v>0</v>
      </c>
      <c r="J39" s="28">
        <v>18</v>
      </c>
      <c r="K39" s="29">
        <f t="shared" si="0"/>
        <v>0</v>
      </c>
    </row>
    <row r="40" spans="1:11" ht="45" x14ac:dyDescent="0.25">
      <c r="A40" s="27" t="s">
        <v>31</v>
      </c>
      <c r="B40" s="18">
        <v>0.34027777777777779</v>
      </c>
      <c r="C40" s="19" t="s">
        <v>32</v>
      </c>
      <c r="D40" s="20">
        <v>18</v>
      </c>
      <c r="E40" s="21">
        <f t="shared" si="4"/>
        <v>0</v>
      </c>
      <c r="F40" s="22">
        <v>0.59027777777777779</v>
      </c>
      <c r="G40" s="23" t="s">
        <v>18</v>
      </c>
      <c r="H40" s="20">
        <v>16</v>
      </c>
      <c r="I40" s="24">
        <f t="shared" si="5"/>
        <v>0</v>
      </c>
      <c r="J40" s="28">
        <v>18</v>
      </c>
      <c r="K40" s="29">
        <f t="shared" si="0"/>
        <v>0</v>
      </c>
    </row>
    <row r="41" spans="1:11" x14ac:dyDescent="0.25">
      <c r="A41" s="27" t="s">
        <v>31</v>
      </c>
      <c r="B41" s="18">
        <v>0.36458333333333331</v>
      </c>
      <c r="C41" s="19" t="s">
        <v>33</v>
      </c>
      <c r="D41" s="20">
        <v>8</v>
      </c>
      <c r="E41" s="21">
        <f t="shared" si="4"/>
        <v>0</v>
      </c>
      <c r="F41" s="22"/>
      <c r="G41" s="23"/>
      <c r="H41" s="20"/>
      <c r="I41" s="24">
        <f t="shared" si="5"/>
        <v>0</v>
      </c>
      <c r="J41" s="28">
        <v>18</v>
      </c>
      <c r="K41" s="29">
        <f t="shared" si="0"/>
        <v>0</v>
      </c>
    </row>
    <row r="42" spans="1:11" ht="30" x14ac:dyDescent="0.25">
      <c r="A42" s="27" t="s">
        <v>31</v>
      </c>
      <c r="B42" s="18">
        <v>0.375</v>
      </c>
      <c r="C42" s="19" t="s">
        <v>18</v>
      </c>
      <c r="D42" s="20">
        <v>16</v>
      </c>
      <c r="E42" s="21">
        <f t="shared" si="4"/>
        <v>0</v>
      </c>
      <c r="F42" s="22"/>
      <c r="G42" s="23"/>
      <c r="H42" s="20"/>
      <c r="I42" s="41"/>
      <c r="J42" s="28">
        <v>18</v>
      </c>
      <c r="K42" s="42">
        <f t="shared" si="0"/>
        <v>0</v>
      </c>
    </row>
    <row r="43" spans="1:11" x14ac:dyDescent="0.25">
      <c r="A43" s="30"/>
      <c r="B43" s="31"/>
      <c r="C43" s="32"/>
      <c r="D43" s="33" t="s">
        <v>20</v>
      </c>
      <c r="E43" s="34">
        <f>SUM(E36:E42)</f>
        <v>0</v>
      </c>
      <c r="F43" s="35"/>
      <c r="G43" s="33"/>
      <c r="H43" s="33" t="s">
        <v>20</v>
      </c>
      <c r="I43" s="36">
        <f>SUM(I36:I42)</f>
        <v>0</v>
      </c>
      <c r="J43" s="37"/>
      <c r="K43" s="38"/>
    </row>
    <row r="44" spans="1:11" x14ac:dyDescent="0.25">
      <c r="A44" s="27" t="s">
        <v>34</v>
      </c>
      <c r="B44" s="18">
        <v>0.27083333333333331</v>
      </c>
      <c r="C44" s="19" t="s">
        <v>13</v>
      </c>
      <c r="D44" s="20">
        <v>13</v>
      </c>
      <c r="E44" s="21">
        <f>ROUND(D44*$D$9,2)</f>
        <v>0</v>
      </c>
      <c r="F44" s="22">
        <v>0.50694444444444442</v>
      </c>
      <c r="G44" s="23" t="s">
        <v>14</v>
      </c>
      <c r="H44" s="20">
        <v>8</v>
      </c>
      <c r="I44" s="24">
        <f>ROUND(H44*$D$9,2)</f>
        <v>0</v>
      </c>
      <c r="J44" s="28">
        <v>20</v>
      </c>
      <c r="K44" s="29">
        <f t="shared" si="0"/>
        <v>0</v>
      </c>
    </row>
    <row r="45" spans="1:11" ht="30" x14ac:dyDescent="0.25">
      <c r="A45" s="27" t="s">
        <v>34</v>
      </c>
      <c r="B45" s="18">
        <v>0.2951388888888889</v>
      </c>
      <c r="C45" s="19" t="s">
        <v>14</v>
      </c>
      <c r="D45" s="20">
        <v>8</v>
      </c>
      <c r="E45" s="21">
        <f>ROUND(D45*$D$9,2)</f>
        <v>0</v>
      </c>
      <c r="F45" s="22">
        <v>0.51388888888888884</v>
      </c>
      <c r="G45" s="23" t="s">
        <v>15</v>
      </c>
      <c r="H45" s="20">
        <v>10</v>
      </c>
      <c r="I45" s="24">
        <f>ROUND(H45*$D$9,2)</f>
        <v>0</v>
      </c>
      <c r="J45" s="28">
        <v>20</v>
      </c>
      <c r="K45" s="29">
        <f t="shared" si="0"/>
        <v>0</v>
      </c>
    </row>
    <row r="46" spans="1:11" ht="45" x14ac:dyDescent="0.25">
      <c r="A46" s="27" t="s">
        <v>34</v>
      </c>
      <c r="B46" s="18">
        <v>0.30208333333333331</v>
      </c>
      <c r="C46" s="19" t="s">
        <v>16</v>
      </c>
      <c r="D46" s="20">
        <v>16</v>
      </c>
      <c r="E46" s="21">
        <f>ROUND(D46*$D$9,2)</f>
        <v>0</v>
      </c>
      <c r="F46" s="22">
        <v>0.55208333333333337</v>
      </c>
      <c r="G46" s="20" t="s">
        <v>17</v>
      </c>
      <c r="H46" s="20">
        <v>16</v>
      </c>
      <c r="I46" s="24">
        <f>ROUND(H46*$D$9,2)</f>
        <v>0</v>
      </c>
      <c r="J46" s="28">
        <v>20</v>
      </c>
      <c r="K46" s="29">
        <f t="shared" si="0"/>
        <v>0</v>
      </c>
    </row>
    <row r="47" spans="1:11" ht="45" x14ac:dyDescent="0.25">
      <c r="A47" s="27" t="s">
        <v>34</v>
      </c>
      <c r="B47" s="18">
        <v>0.3263888888888889</v>
      </c>
      <c r="C47" s="19" t="s">
        <v>17</v>
      </c>
      <c r="D47" s="20">
        <v>14</v>
      </c>
      <c r="E47" s="21">
        <f>ROUND(D47*$D$9,2)</f>
        <v>0</v>
      </c>
      <c r="F47" s="22">
        <v>0.59027777777777779</v>
      </c>
      <c r="G47" s="20" t="s">
        <v>15</v>
      </c>
      <c r="H47" s="20">
        <v>10</v>
      </c>
      <c r="I47" s="24">
        <f>ROUND(H47*$D$9,2)</f>
        <v>0</v>
      </c>
      <c r="J47" s="28">
        <v>20</v>
      </c>
      <c r="K47" s="29">
        <f t="shared" si="0"/>
        <v>0</v>
      </c>
    </row>
    <row r="48" spans="1:11" ht="45" x14ac:dyDescent="0.25">
      <c r="A48" s="27" t="s">
        <v>34</v>
      </c>
      <c r="B48" s="18">
        <v>0.375</v>
      </c>
      <c r="C48" s="19" t="s">
        <v>16</v>
      </c>
      <c r="D48" s="20">
        <v>16</v>
      </c>
      <c r="E48" s="21">
        <f>ROUND(D48*$D$9,2)</f>
        <v>0</v>
      </c>
      <c r="F48" s="22">
        <v>0.61458333333333337</v>
      </c>
      <c r="G48" s="23" t="s">
        <v>18</v>
      </c>
      <c r="H48" s="20">
        <v>16</v>
      </c>
      <c r="I48" s="24">
        <f>ROUND(H48*$D$9,2)</f>
        <v>0</v>
      </c>
      <c r="J48" s="28">
        <v>20</v>
      </c>
      <c r="K48" s="29">
        <f t="shared" si="0"/>
        <v>0</v>
      </c>
    </row>
    <row r="49" spans="1:11" ht="15.75" thickBot="1" x14ac:dyDescent="0.3">
      <c r="A49" s="30"/>
      <c r="B49" s="43"/>
      <c r="C49" s="44"/>
      <c r="D49" s="45" t="s">
        <v>20</v>
      </c>
      <c r="E49" s="46">
        <f>SUM(E44:E48)</f>
        <v>0</v>
      </c>
      <c r="F49" s="47"/>
      <c r="G49" s="45"/>
      <c r="H49" s="45" t="s">
        <v>20</v>
      </c>
      <c r="I49" s="48">
        <f>SUM(I44:I48)</f>
        <v>0</v>
      </c>
      <c r="J49" s="49"/>
      <c r="K49" s="38"/>
    </row>
    <row r="51" spans="1:11" ht="15.75" thickBot="1" x14ac:dyDescent="0.3"/>
    <row r="52" spans="1:11" ht="57" thickBot="1" x14ac:dyDescent="0.3">
      <c r="C52" s="50" t="s">
        <v>35</v>
      </c>
      <c r="D52" s="51">
        <f>SUM(K12:K48)</f>
        <v>0</v>
      </c>
      <c r="E52" s="52"/>
    </row>
    <row r="54" spans="1:11" x14ac:dyDescent="0.25">
      <c r="D54" s="1">
        <f>SUM(D44:D48,D36:D42,D28:D34,D18:D26,D12:D16)</f>
        <v>402</v>
      </c>
      <c r="H54" s="1">
        <f>SUM(H44:H48,H36:H42,H28:H34,H18:H26,H12:H16)</f>
        <v>374</v>
      </c>
    </row>
  </sheetData>
  <mergeCells count="7">
    <mergeCell ref="D52:E52"/>
    <mergeCell ref="A1:K1"/>
    <mergeCell ref="A3:K3"/>
    <mergeCell ref="A6:D6"/>
    <mergeCell ref="A7:D7"/>
    <mergeCell ref="A9:C9"/>
    <mergeCell ref="E9:G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portrait" r:id="rId1"/>
  <rowBreaks count="1" manualBreakCount="1">
    <brk id="53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 (2)</vt:lpstr>
      <vt:lpstr>'Arkusz1 (2)'!Obszar_wydruku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Wojciech Błażusiak</dc:creator>
  <cp:keywords/>
  <dc:description/>
  <cp:lastModifiedBy>Wojciech Błażusiak</cp:lastModifiedBy>
  <cp:revision/>
  <cp:lastPrinted>2024-12-23T17:46:10Z</cp:lastPrinted>
  <dcterms:created xsi:type="dcterms:W3CDTF">2024-11-24T11:33:51Z</dcterms:created>
  <dcterms:modified xsi:type="dcterms:W3CDTF">2024-12-23T17:46:25Z</dcterms:modified>
  <cp:category/>
  <cp:contentStatus/>
</cp:coreProperties>
</file>